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prom\Desktop\"/>
    </mc:Choice>
  </mc:AlternateContent>
  <xr:revisionPtr revIDLastSave="0" documentId="13_ncr:1_{3498A164-D20E-4435-A1E8-68910D3A44A9}" xr6:coauthVersionLast="45" xr6:coauthVersionMax="45" xr10:uidLastSave="{00000000-0000-0000-0000-000000000000}"/>
  <bookViews>
    <workbookView xWindow="-120" yWindow="-120" windowWidth="29040" windowHeight="16440" activeTab="1" xr2:uid="{A1AE2965-26BA-4368-AE7E-EC0C95B15722}"/>
  </bookViews>
  <sheets>
    <sheet name="0.Infos" sheetId="2" r:id="rId1"/>
    <sheet name="1.Risques" sheetId="1" r:id="rId2"/>
    <sheet name="2.Bénéfices (si besoin)" sheetId="3" r:id="rId3"/>
    <sheet name="3.Rapport BR" sheetId="4" r:id="rId4"/>
  </sheets>
  <definedNames>
    <definedName name="_xlnm._FilterDatabase" localSheetId="1" hidden="1">'1.Risques'!$A$3:$K$3</definedName>
    <definedName name="_xlnm._FilterDatabase" localSheetId="2" hidden="1">'2.Bénéfices (si besoin)'!$A$2:$G$2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16" i="4" l="1"/>
  <c r="M16" i="4"/>
  <c r="P15" i="4"/>
  <c r="M15" i="4"/>
  <c r="P14" i="4"/>
  <c r="M14" i="4"/>
  <c r="P13" i="4"/>
  <c r="M13" i="4"/>
  <c r="G16" i="4"/>
  <c r="G15" i="4"/>
  <c r="G14" i="4"/>
  <c r="G13" i="4"/>
  <c r="D14" i="4"/>
  <c r="D15" i="4"/>
  <c r="D16" i="4"/>
  <c r="D13" i="4"/>
  <c r="O11" i="4" l="1"/>
  <c r="L11" i="4"/>
  <c r="C11" i="4"/>
  <c r="F11" i="4"/>
  <c r="F6" i="3"/>
  <c r="F4" i="3"/>
  <c r="F5" i="3"/>
  <c r="F3" i="3"/>
  <c r="J7" i="1"/>
  <c r="F7" i="1"/>
  <c r="J6" i="1"/>
  <c r="F6" i="1"/>
  <c r="J5" i="1"/>
  <c r="J4" i="1"/>
  <c r="F4" i="1"/>
  <c r="I4" i="4" l="1"/>
  <c r="J4" i="4"/>
  <c r="J5" i="4" s="1"/>
  <c r="J6" i="4" l="1"/>
  <c r="I6" i="4"/>
  <c r="I5" i="4"/>
</calcChain>
</file>

<file path=xl/sharedStrings.xml><?xml version="1.0" encoding="utf-8"?>
<sst xmlns="http://schemas.openxmlformats.org/spreadsheetml/2006/main" count="119" uniqueCount="47">
  <si>
    <t>xxx</t>
  </si>
  <si>
    <t>P</t>
  </si>
  <si>
    <t>G</t>
  </si>
  <si>
    <t>Qui ?</t>
  </si>
  <si>
    <t>ID risque</t>
  </si>
  <si>
    <t>N.A.</t>
  </si>
  <si>
    <t xml:space="preserve">P : </t>
  </si>
  <si>
    <t>Preuve clinique ou littérature</t>
  </si>
  <si>
    <t>Bénéfice patient ou utilisateur</t>
  </si>
  <si>
    <t>I</t>
  </si>
  <si>
    <t>B</t>
  </si>
  <si>
    <t>Risque initial</t>
  </si>
  <si>
    <t>Risque résiduel</t>
  </si>
  <si>
    <t>probabilitédu risque (%)</t>
  </si>
  <si>
    <t>gravité du risque  (max = 5)</t>
  </si>
  <si>
    <t>importance du bénéfice  (max = 5)</t>
  </si>
  <si>
    <t>R résiduel</t>
  </si>
  <si>
    <t>R initial</t>
  </si>
  <si>
    <t>ID bénéfice</t>
  </si>
  <si>
    <t>pour calcul</t>
  </si>
  <si>
    <t xml:space="preserve"> </t>
  </si>
  <si>
    <t>B/R :</t>
  </si>
  <si>
    <t>rapport :</t>
  </si>
  <si>
    <t xml:space="preserve">somme : </t>
  </si>
  <si>
    <t>Risques</t>
  </si>
  <si>
    <t>Bénéfices</t>
  </si>
  <si>
    <t>autre solution*</t>
  </si>
  <si>
    <t>Choix* :</t>
  </si>
  <si>
    <t>* : au besoin</t>
  </si>
  <si>
    <t>ma solution</t>
  </si>
  <si>
    <t>autre solution #1</t>
  </si>
  <si>
    <r>
      <t xml:space="preserve">Description du risque 
</t>
    </r>
    <r>
      <rPr>
        <sz val="10"/>
        <color theme="1"/>
        <rFont val="Calibri"/>
        <family val="2"/>
        <scheme val="minor"/>
      </rPr>
      <t>(</t>
    </r>
    <r>
      <rPr>
        <i/>
        <sz val="10"/>
        <color theme="1"/>
        <rFont val="Calibri"/>
        <family val="2"/>
        <scheme val="minor"/>
      </rPr>
      <t>cause, situation, dommage physique</t>
    </r>
    <r>
      <rPr>
        <sz val="10"/>
        <color theme="1"/>
        <rFont val="Calibri"/>
        <family val="2"/>
        <scheme val="minor"/>
      </rPr>
      <t>)</t>
    </r>
  </si>
  <si>
    <t>Infos</t>
  </si>
  <si>
    <t>copier coller les lignes des tableau pour ajouter des éléments</t>
  </si>
  <si>
    <t>Calculs</t>
  </si>
  <si>
    <t>Risque NR = log(P(%)*10^NG)</t>
  </si>
  <si>
    <t xml:space="preserve">NG : </t>
  </si>
  <si>
    <t>Bénéfice NB =  log(P(%)*10^NI)</t>
  </si>
  <si>
    <t>NI :</t>
  </si>
  <si>
    <t>Bénéfice risque =NB - NR</t>
  </si>
  <si>
    <t>Voir norme XP S 99-223</t>
  </si>
  <si>
    <t>Identification</t>
  </si>
  <si>
    <r>
      <rPr>
        <b/>
        <sz val="11"/>
        <color theme="1"/>
        <rFont val="Calibri"/>
        <family val="2"/>
        <scheme val="minor"/>
      </rPr>
      <t>Maitrise du risque</t>
    </r>
    <r>
      <rPr>
        <sz val="10"/>
        <color theme="1"/>
        <rFont val="Calibri"/>
        <family val="2"/>
        <scheme val="minor"/>
      </rPr>
      <t xml:space="preserve">
</t>
    </r>
    <r>
      <rPr>
        <i/>
        <sz val="10"/>
        <color theme="1"/>
        <rFont val="Calibri"/>
        <family val="2"/>
        <scheme val="minor"/>
      </rPr>
      <t>(par conception, protection, alarme ou information fournie</t>
    </r>
    <r>
      <rPr>
        <sz val="10"/>
        <color theme="1"/>
        <rFont val="Calibri"/>
        <family val="2"/>
        <scheme val="minor"/>
      </rPr>
      <t>)</t>
    </r>
  </si>
  <si>
    <r>
      <rPr>
        <b/>
        <sz val="11"/>
        <color theme="1"/>
        <rFont val="Calibri"/>
        <family val="2"/>
        <scheme val="minor"/>
      </rPr>
      <t>Preuve de maitrise</t>
    </r>
    <r>
      <rPr>
        <sz val="11"/>
        <color theme="1"/>
        <rFont val="Calibri"/>
        <family val="2"/>
        <scheme val="minor"/>
      </rPr>
      <t xml:space="preserve"> </t>
    </r>
    <r>
      <rPr>
        <sz val="10"/>
        <color theme="1"/>
        <rFont val="Calibri"/>
        <family val="2"/>
        <scheme val="minor"/>
      </rPr>
      <t xml:space="preserve">
(</t>
    </r>
    <r>
      <rPr>
        <i/>
        <sz val="10"/>
        <color theme="1"/>
        <rFont val="Calibri"/>
        <family val="2"/>
        <scheme val="minor"/>
      </rPr>
      <t>rapport de test, essais en labo, essais sur le terrain…</t>
    </r>
    <r>
      <rPr>
        <sz val="10"/>
        <color theme="1"/>
        <rFont val="Calibri"/>
        <family val="2"/>
        <scheme val="minor"/>
      </rPr>
      <t>)</t>
    </r>
  </si>
  <si>
    <t>Bénéfice / Risque</t>
  </si>
  <si>
    <t>Critères d'estimation (max = 5) : POUR EXEMPLE</t>
  </si>
  <si>
    <t>permet dévaluer : le niveau de risque, le rapport bénéfice/risque, l'écart avec une autre solution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</si>
</sst>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0%"/>
    <numFmt numFmtId="165" formatCode="0.0"/>
  </numFmts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0"/>
      <color theme="8" tint="-0.249977111117893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1"/>
      <color theme="9"/>
      <name val="Calibri"/>
      <family val="2"/>
      <scheme val="minor"/>
    </font>
    <font>
      <sz val="11"/>
      <color rgb="FFCC0000"/>
      <name val="Calibri"/>
      <family val="2"/>
      <scheme val="minor"/>
    </font>
    <font>
      <b/>
      <sz val="11"/>
      <color theme="8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1"/>
      <color rgb="FFCC0000"/>
      <name val="Calibri"/>
      <family val="2"/>
      <scheme val="minor"/>
    </font>
    <font>
      <b/>
      <sz val="11"/>
      <color theme="9"/>
      <name val="Calibri"/>
      <family val="2"/>
      <scheme val="minor"/>
    </font>
    <font>
      <b/>
      <sz val="11"/>
      <color theme="8" tint="-0.249977111117893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06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164" fontId="2" fillId="0" borderId="0" xfId="0" applyNumberFormat="1" applyFont="1" applyAlignment="1">
      <alignment horizontal="center" wrapText="1"/>
    </xf>
    <xf numFmtId="2" fontId="2" fillId="0" borderId="0" xfId="0" applyNumberFormat="1" applyFont="1" applyAlignment="1">
      <alignment horizontal="center" wrapText="1"/>
    </xf>
    <xf numFmtId="0" fontId="5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vertical="top" wrapText="1"/>
    </xf>
    <xf numFmtId="0" fontId="4" fillId="0" borderId="0" xfId="0" applyFont="1" applyAlignment="1">
      <alignment horizontal="center" vertical="top" wrapText="1"/>
    </xf>
    <xf numFmtId="164" fontId="3" fillId="0" borderId="0" xfId="0" applyNumberFormat="1" applyFont="1" applyAlignment="1">
      <alignment horizontal="center" vertical="top" wrapText="1"/>
    </xf>
    <xf numFmtId="2" fontId="0" fillId="0" borderId="0" xfId="0" applyNumberFormat="1" applyAlignment="1">
      <alignment horizontal="center" vertical="top" wrapText="1"/>
    </xf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5" fillId="0" borderId="1" xfId="0" applyFont="1" applyBorder="1" applyAlignment="1">
      <alignment horizontal="center" vertical="top" wrapText="1"/>
    </xf>
    <xf numFmtId="2" fontId="5" fillId="0" borderId="1" xfId="0" applyNumberFormat="1" applyFont="1" applyBorder="1" applyAlignment="1">
      <alignment horizontal="center" vertical="top" wrapText="1"/>
    </xf>
    <xf numFmtId="0" fontId="8" fillId="3" borderId="1" xfId="0" applyFont="1" applyFill="1" applyBorder="1" applyAlignment="1"/>
    <xf numFmtId="0" fontId="1" fillId="4" borderId="1" xfId="0" applyFont="1" applyFill="1" applyBorder="1" applyAlignment="1">
      <alignment horizontal="center" wrapText="1"/>
    </xf>
    <xf numFmtId="0" fontId="9" fillId="4" borderId="1" xfId="0" applyFont="1" applyFill="1" applyBorder="1" applyAlignment="1"/>
    <xf numFmtId="0" fontId="1" fillId="2" borderId="1" xfId="0" applyFont="1" applyFill="1" applyBorder="1" applyAlignment="1">
      <alignment horizontal="center" wrapText="1"/>
    </xf>
    <xf numFmtId="0" fontId="9" fillId="2" borderId="1" xfId="0" applyFont="1" applyFill="1" applyBorder="1" applyAlignment="1"/>
    <xf numFmtId="0" fontId="1" fillId="5" borderId="1" xfId="0" applyFont="1" applyFill="1" applyBorder="1" applyAlignment="1">
      <alignment horizontal="center" wrapText="1"/>
    </xf>
    <xf numFmtId="0" fontId="9" fillId="5" borderId="1" xfId="0" applyFont="1" applyFill="1" applyBorder="1" applyAlignment="1"/>
    <xf numFmtId="0" fontId="1" fillId="6" borderId="1" xfId="0" applyFont="1" applyFill="1" applyBorder="1" applyAlignment="1">
      <alignment horizontal="center" wrapText="1"/>
    </xf>
    <xf numFmtId="0" fontId="9" fillId="6" borderId="1" xfId="0" applyFont="1" applyFill="1" applyBorder="1" applyAlignment="1"/>
    <xf numFmtId="0" fontId="0" fillId="0" borderId="0" xfId="0" applyAlignment="1">
      <alignment horizontal="center" wrapText="1"/>
    </xf>
    <xf numFmtId="0" fontId="0" fillId="0" borderId="0" xfId="0" applyFill="1" applyAlignment="1">
      <alignment wrapText="1"/>
    </xf>
    <xf numFmtId="0" fontId="8" fillId="0" borderId="0" xfId="0" applyFont="1" applyFill="1" applyAlignment="1"/>
    <xf numFmtId="0" fontId="0" fillId="0" borderId="0" xfId="0" applyFill="1" applyAlignment="1"/>
    <xf numFmtId="0" fontId="0" fillId="0" borderId="0" xfId="0" applyFill="1" applyAlignment="1">
      <alignment horizontal="center" wrapText="1"/>
    </xf>
    <xf numFmtId="0" fontId="0" fillId="0" borderId="1" xfId="0" applyFill="1" applyBorder="1" applyAlignment="1"/>
    <xf numFmtId="0" fontId="0" fillId="0" borderId="1" xfId="0" applyFill="1" applyBorder="1" applyAlignment="1">
      <alignment horizontal="center" wrapText="1"/>
    </xf>
    <xf numFmtId="0" fontId="1" fillId="0" borderId="1" xfId="0" applyFont="1" applyFill="1" applyBorder="1" applyAlignment="1">
      <alignment horizontal="right" wrapText="1"/>
    </xf>
    <xf numFmtId="0" fontId="0" fillId="0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2" fontId="5" fillId="4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2" fontId="5" fillId="5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2" fontId="5" fillId="6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0" fillId="0" borderId="1" xfId="0" applyFont="1" applyFill="1" applyBorder="1" applyAlignment="1">
      <alignment horizontal="right" wrapText="1"/>
    </xf>
    <xf numFmtId="0" fontId="11" fillId="0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top" wrapText="1"/>
    </xf>
    <xf numFmtId="0" fontId="2" fillId="0" borderId="0" xfId="0" applyFont="1" applyBorder="1" applyAlignment="1">
      <alignment wrapText="1"/>
    </xf>
    <xf numFmtId="0" fontId="2" fillId="0" borderId="0" xfId="0" applyFont="1" applyBorder="1" applyAlignment="1">
      <alignment horizontal="center" wrapText="1"/>
    </xf>
    <xf numFmtId="0" fontId="1" fillId="0" borderId="0" xfId="0" applyFont="1"/>
    <xf numFmtId="0" fontId="12" fillId="0" borderId="0" xfId="0" applyFont="1"/>
    <xf numFmtId="0" fontId="6" fillId="0" borderId="0" xfId="0" applyFont="1" applyAlignment="1">
      <alignment horizontal="center"/>
    </xf>
    <xf numFmtId="0" fontId="5" fillId="0" borderId="5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164" fontId="1" fillId="0" borderId="1" xfId="0" applyNumberFormat="1" applyFont="1" applyBorder="1" applyAlignment="1">
      <alignment horizontal="center" wrapText="1"/>
    </xf>
    <xf numFmtId="0" fontId="2" fillId="0" borderId="8" xfId="0" applyFont="1" applyBorder="1" applyAlignment="1">
      <alignment wrapText="1"/>
    </xf>
    <xf numFmtId="0" fontId="5" fillId="0" borderId="7" xfId="0" applyFont="1" applyBorder="1" applyAlignment="1">
      <alignment horizontal="center" vertical="top" wrapText="1"/>
    </xf>
    <xf numFmtId="0" fontId="5" fillId="0" borderId="9" xfId="0" applyFont="1" applyBorder="1" applyAlignment="1">
      <alignment horizontal="center" vertical="top" wrapText="1"/>
    </xf>
    <xf numFmtId="164" fontId="2" fillId="0" borderId="10" xfId="0" applyNumberFormat="1" applyFont="1" applyBorder="1" applyAlignment="1">
      <alignment horizontal="center" wrapText="1"/>
    </xf>
    <xf numFmtId="0" fontId="2" fillId="0" borderId="11" xfId="0" applyFont="1" applyBorder="1" applyAlignment="1">
      <alignment wrapText="1"/>
    </xf>
    <xf numFmtId="0" fontId="1" fillId="0" borderId="1" xfId="0" applyFont="1" applyBorder="1" applyAlignment="1">
      <alignment horizontal="center" vertical="top" wrapText="1"/>
    </xf>
    <xf numFmtId="164" fontId="1" fillId="0" borderId="1" xfId="0" applyNumberFormat="1" applyFont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2" fillId="0" borderId="0" xfId="0" applyFont="1" applyBorder="1" applyAlignment="1">
      <alignment vertical="top" wrapText="1"/>
    </xf>
    <xf numFmtId="0" fontId="2" fillId="0" borderId="8" xfId="0" applyFont="1" applyBorder="1" applyAlignment="1">
      <alignment vertical="top" wrapText="1"/>
    </xf>
    <xf numFmtId="10" fontId="2" fillId="0" borderId="10" xfId="0" applyNumberFormat="1" applyFont="1" applyBorder="1" applyAlignment="1">
      <alignment horizontal="center" vertical="top" wrapText="1"/>
    </xf>
    <xf numFmtId="2" fontId="2" fillId="2" borderId="8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165" fontId="15" fillId="0" borderId="1" xfId="0" applyNumberFormat="1" applyFont="1" applyFill="1" applyBorder="1" applyAlignment="1">
      <alignment horizontal="center" vertical="center" wrapText="1"/>
    </xf>
    <xf numFmtId="165" fontId="1" fillId="4" borderId="1" xfId="0" applyNumberFormat="1" applyFont="1" applyFill="1" applyBorder="1" applyAlignment="1">
      <alignment horizontal="center" vertical="center" wrapText="1"/>
    </xf>
    <xf numFmtId="165" fontId="1" fillId="5" borderId="1" xfId="0" applyNumberFormat="1" applyFont="1" applyFill="1" applyBorder="1" applyAlignment="1">
      <alignment horizontal="center" vertical="center" wrapText="1"/>
    </xf>
    <xf numFmtId="165" fontId="1" fillId="2" borderId="3" xfId="0" applyNumberFormat="1" applyFont="1" applyFill="1" applyBorder="1" applyAlignment="1">
      <alignment horizontal="center" vertical="center" wrapText="1"/>
    </xf>
    <xf numFmtId="165" fontId="1" fillId="2" borderId="4" xfId="0" applyNumberFormat="1" applyFont="1" applyFill="1" applyBorder="1" applyAlignment="1">
      <alignment horizontal="center" vertical="center" wrapText="1"/>
    </xf>
    <xf numFmtId="165" fontId="1" fillId="6" borderId="3" xfId="0" applyNumberFormat="1" applyFont="1" applyFill="1" applyBorder="1" applyAlignment="1">
      <alignment horizontal="center" vertical="center" wrapText="1"/>
    </xf>
    <xf numFmtId="165" fontId="1" fillId="6" borderId="4" xfId="0" applyNumberFormat="1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right" vertical="center" wrapText="1"/>
    </xf>
    <xf numFmtId="0" fontId="16" fillId="5" borderId="1" xfId="0" applyFont="1" applyFill="1" applyBorder="1" applyAlignment="1">
      <alignment horizontal="right" vertical="center" wrapText="1"/>
    </xf>
    <xf numFmtId="0" fontId="16" fillId="2" borderId="1" xfId="0" applyFont="1" applyFill="1" applyBorder="1" applyAlignment="1">
      <alignment horizontal="right" vertical="center" wrapText="1"/>
    </xf>
    <xf numFmtId="0" fontId="16" fillId="6" borderId="1" xfId="0" applyFont="1" applyFill="1" applyBorder="1" applyAlignment="1">
      <alignment horizontal="right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wrapText="1"/>
    </xf>
    <xf numFmtId="0" fontId="2" fillId="0" borderId="8" xfId="0" applyFont="1" applyFill="1" applyBorder="1" applyAlignment="1">
      <alignment wrapText="1"/>
    </xf>
    <xf numFmtId="164" fontId="2" fillId="0" borderId="10" xfId="0" applyNumberFormat="1" applyFont="1" applyFill="1" applyBorder="1" applyAlignment="1">
      <alignment horizontal="center" wrapText="1"/>
    </xf>
    <xf numFmtId="164" fontId="2" fillId="0" borderId="0" xfId="0" applyNumberFormat="1" applyFont="1" applyFill="1" applyBorder="1" applyAlignment="1">
      <alignment horizontal="center" wrapText="1"/>
    </xf>
    <xf numFmtId="0" fontId="2" fillId="0" borderId="11" xfId="0" applyFont="1" applyFill="1" applyBorder="1" applyAlignment="1">
      <alignment wrapText="1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vertical="top" wrapText="1"/>
    </xf>
    <xf numFmtId="0" fontId="2" fillId="0" borderId="8" xfId="0" applyFont="1" applyFill="1" applyBorder="1" applyAlignment="1">
      <alignment vertical="top" wrapText="1"/>
    </xf>
    <xf numFmtId="10" fontId="2" fillId="0" borderId="10" xfId="0" applyNumberFormat="1" applyFont="1" applyFill="1" applyBorder="1" applyAlignment="1">
      <alignment horizontal="center" vertical="top" wrapText="1"/>
    </xf>
    <xf numFmtId="0" fontId="2" fillId="0" borderId="0" xfId="0" applyFont="1" applyFill="1" applyAlignment="1">
      <alignment vertical="top" wrapText="1"/>
    </xf>
    <xf numFmtId="0" fontId="6" fillId="0" borderId="0" xfId="0" applyFont="1" applyFill="1" applyAlignment="1"/>
    <xf numFmtId="2" fontId="2" fillId="5" borderId="8" xfId="0" applyNumberFormat="1" applyFont="1" applyFill="1" applyBorder="1" applyAlignment="1">
      <alignment horizontal="center" wrapText="1"/>
    </xf>
    <xf numFmtId="2" fontId="2" fillId="4" borderId="8" xfId="0" applyNumberFormat="1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CCCC"/>
      <color rgb="FFFF9999"/>
      <color rgb="FFCC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4" Type="http://schemas.openxmlformats.org/officeDocument/2006/relationships/image" Target="../media/image4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7</xdr:row>
      <xdr:rowOff>238685</xdr:rowOff>
    </xdr:from>
    <xdr:to>
      <xdr:col>6</xdr:col>
      <xdr:colOff>561975</xdr:colOff>
      <xdr:row>26</xdr:row>
      <xdr:rowOff>216834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DC1D4239-5E61-4B73-BF53-DFE5643303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48803"/>
          <a:ext cx="5133975" cy="6791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751354</xdr:colOff>
      <xdr:row>11</xdr:row>
      <xdr:rowOff>225799</xdr:rowOff>
    </xdr:from>
    <xdr:to>
      <xdr:col>12</xdr:col>
      <xdr:colOff>170329</xdr:colOff>
      <xdr:row>21</xdr:row>
      <xdr:rowOff>11767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E113087F-4C99-4FF6-92E3-B9359F11AE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3354" y="4170270"/>
          <a:ext cx="3990975" cy="3371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19</xdr:col>
      <xdr:colOff>554690</xdr:colOff>
      <xdr:row>9</xdr:row>
      <xdr:rowOff>313203</xdr:rowOff>
    </xdr:from>
    <xdr:to>
      <xdr:col>25</xdr:col>
      <xdr:colOff>278465</xdr:colOff>
      <xdr:row>19</xdr:row>
      <xdr:rowOff>146796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BAD55434-C3D5-47F9-B8F1-82992AB54A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32690" y="3540497"/>
          <a:ext cx="4295775" cy="3419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649942</xdr:colOff>
      <xdr:row>7</xdr:row>
      <xdr:rowOff>60509</xdr:rowOff>
    </xdr:from>
    <xdr:to>
      <xdr:col>19</xdr:col>
      <xdr:colOff>175373</xdr:colOff>
      <xdr:row>25</xdr:row>
      <xdr:rowOff>120763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EEE13545-F94F-443D-9319-09F53FFD9C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93942" y="2570627"/>
          <a:ext cx="4859431" cy="65148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285749</xdr:colOff>
      <xdr:row>2</xdr:row>
      <xdr:rowOff>19051</xdr:rowOff>
    </xdr:from>
    <xdr:to>
      <xdr:col>15</xdr:col>
      <xdr:colOff>738572</xdr:colOff>
      <xdr:row>33</xdr:row>
      <xdr:rowOff>85725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9A316E57-B5CF-4B38-98EE-5EB0BE38B57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240" t="6534" r="4198" b="5744"/>
        <a:stretch/>
      </xdr:blipFill>
      <xdr:spPr bwMode="auto">
        <a:xfrm>
          <a:off x="13687424" y="371476"/>
          <a:ext cx="3500823" cy="5448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285750</xdr:colOff>
      <xdr:row>0</xdr:row>
      <xdr:rowOff>19050</xdr:rowOff>
    </xdr:from>
    <xdr:to>
      <xdr:col>12</xdr:col>
      <xdr:colOff>718349</xdr:colOff>
      <xdr:row>28</xdr:row>
      <xdr:rowOff>57150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8E92DF5F-3CE1-4C2E-8629-908CB7B49D6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5552"/>
        <a:stretch/>
      </xdr:blipFill>
      <xdr:spPr bwMode="auto">
        <a:xfrm>
          <a:off x="12268200" y="209550"/>
          <a:ext cx="4242599" cy="5372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2071B1-A169-4594-860F-5376E1558669}">
  <dimension ref="A1:D44"/>
  <sheetViews>
    <sheetView zoomScale="85" zoomScaleNormal="85" workbookViewId="0">
      <selection activeCell="B4" sqref="B4"/>
    </sheetView>
  </sheetViews>
  <sheetFormatPr baseColWidth="10" defaultRowHeight="28.5" x14ac:dyDescent="0.45"/>
  <cols>
    <col min="1" max="1" width="11.42578125" style="54"/>
  </cols>
  <sheetData>
    <row r="1" spans="1:2" x14ac:dyDescent="0.45">
      <c r="A1" s="54" t="s">
        <v>32</v>
      </c>
    </row>
    <row r="2" spans="1:2" x14ac:dyDescent="0.45">
      <c r="B2" t="s">
        <v>33</v>
      </c>
    </row>
    <row r="3" spans="1:2" x14ac:dyDescent="0.45">
      <c r="B3" t="s">
        <v>46</v>
      </c>
    </row>
    <row r="7" spans="1:2" x14ac:dyDescent="0.45">
      <c r="A7" s="54" t="s">
        <v>45</v>
      </c>
    </row>
    <row r="9" spans="1:2" x14ac:dyDescent="0.45">
      <c r="B9" s="53"/>
    </row>
    <row r="31" spans="1:1" x14ac:dyDescent="0.45">
      <c r="A31" s="54" t="s">
        <v>34</v>
      </c>
    </row>
    <row r="33" spans="3:4" x14ac:dyDescent="0.45">
      <c r="C33" s="53" t="s">
        <v>35</v>
      </c>
    </row>
    <row r="35" spans="3:4" x14ac:dyDescent="0.45">
      <c r="C35" s="53" t="s">
        <v>6</v>
      </c>
      <c r="D35" t="s">
        <v>13</v>
      </c>
    </row>
    <row r="36" spans="3:4" x14ac:dyDescent="0.45">
      <c r="C36" s="53" t="s">
        <v>36</v>
      </c>
      <c r="D36" t="s">
        <v>14</v>
      </c>
    </row>
    <row r="38" spans="3:4" x14ac:dyDescent="0.45">
      <c r="C38" s="53" t="s">
        <v>37</v>
      </c>
    </row>
    <row r="39" spans="3:4" x14ac:dyDescent="0.45">
      <c r="C39" s="53" t="s">
        <v>6</v>
      </c>
      <c r="D39" t="s">
        <v>13</v>
      </c>
    </row>
    <row r="40" spans="3:4" x14ac:dyDescent="0.45">
      <c r="C40" s="53" t="s">
        <v>38</v>
      </c>
      <c r="D40" t="s">
        <v>15</v>
      </c>
    </row>
    <row r="42" spans="3:4" x14ac:dyDescent="0.45">
      <c r="C42" s="53" t="s">
        <v>39</v>
      </c>
    </row>
    <row r="43" spans="3:4" x14ac:dyDescent="0.45">
      <c r="C43" s="53"/>
    </row>
    <row r="44" spans="3:4" x14ac:dyDescent="0.45">
      <c r="D44" s="55" t="s">
        <v>40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62C04D-D0F2-4069-8050-5C3555ABAE86}">
  <dimension ref="A2:K7"/>
  <sheetViews>
    <sheetView tabSelected="1" workbookViewId="0">
      <pane ySplit="3" topLeftCell="A4" activePane="bottomLeft" state="frozen"/>
      <selection pane="bottomLeft" activeCell="C18" sqref="C18"/>
    </sheetView>
  </sheetViews>
  <sheetFormatPr baseColWidth="10" defaultRowHeight="12.75" x14ac:dyDescent="0.2"/>
  <cols>
    <col min="1" max="1" width="9.42578125" style="1" customWidth="1"/>
    <col min="2" max="2" width="20" style="1" customWidth="1"/>
    <col min="3" max="3" width="39.42578125" style="1" customWidth="1"/>
    <col min="4" max="4" width="11.140625" style="3" customWidth="1"/>
    <col min="5" max="5" width="5.7109375" style="2" customWidth="1"/>
    <col min="6" max="6" width="9.140625" style="4" customWidth="1"/>
    <col min="7" max="7" width="46.7109375" style="1" customWidth="1"/>
    <col min="8" max="8" width="11.140625" style="3" customWidth="1"/>
    <col min="9" max="9" width="8.140625" style="2" customWidth="1"/>
    <col min="10" max="10" width="9.140625" style="4" customWidth="1"/>
    <col min="11" max="11" width="31" style="1" customWidth="1"/>
    <col min="12" max="16384" width="11.42578125" style="1"/>
  </cols>
  <sheetData>
    <row r="2" spans="1:11" ht="15" customHeight="1" x14ac:dyDescent="0.25">
      <c r="A2" s="58" t="s">
        <v>41</v>
      </c>
      <c r="B2" s="59"/>
      <c r="C2" s="60"/>
      <c r="D2" s="61" t="s">
        <v>11</v>
      </c>
      <c r="E2" s="61"/>
      <c r="F2" s="61"/>
      <c r="G2" s="56" t="s">
        <v>42</v>
      </c>
      <c r="H2" s="61" t="s">
        <v>12</v>
      </c>
      <c r="I2" s="61"/>
      <c r="J2" s="61"/>
      <c r="K2" s="63" t="s">
        <v>43</v>
      </c>
    </row>
    <row r="3" spans="1:11" s="5" customFormat="1" ht="28.5" customHeight="1" x14ac:dyDescent="0.25">
      <c r="A3" s="14" t="s">
        <v>4</v>
      </c>
      <c r="B3" s="14" t="s">
        <v>3</v>
      </c>
      <c r="C3" s="14" t="s">
        <v>31</v>
      </c>
      <c r="D3" s="50" t="s">
        <v>1</v>
      </c>
      <c r="E3" s="14" t="s">
        <v>2</v>
      </c>
      <c r="F3" s="15" t="s">
        <v>17</v>
      </c>
      <c r="G3" s="57"/>
      <c r="H3" s="50" t="s">
        <v>1</v>
      </c>
      <c r="I3" s="14" t="s">
        <v>2</v>
      </c>
      <c r="J3" s="15" t="s">
        <v>16</v>
      </c>
      <c r="K3" s="64"/>
    </row>
    <row r="4" spans="1:11" x14ac:dyDescent="0.2">
      <c r="A4" s="51">
        <v>1</v>
      </c>
      <c r="B4" s="51" t="s">
        <v>29</v>
      </c>
      <c r="C4" s="62" t="s">
        <v>0</v>
      </c>
      <c r="D4" s="65">
        <v>0.1</v>
      </c>
      <c r="E4" s="52">
        <v>2</v>
      </c>
      <c r="F4" s="104">
        <f>LOG(D4*10^E4)</f>
        <v>1</v>
      </c>
      <c r="G4" s="66" t="s">
        <v>0</v>
      </c>
      <c r="H4" s="65">
        <v>0.01</v>
      </c>
      <c r="I4" s="52">
        <v>2</v>
      </c>
      <c r="J4" s="105">
        <f>LOG(H4*10^I4)</f>
        <v>0</v>
      </c>
      <c r="K4" s="51" t="s">
        <v>0</v>
      </c>
    </row>
    <row r="5" spans="1:11" ht="25.5" x14ac:dyDescent="0.2">
      <c r="A5" s="92">
        <v>1</v>
      </c>
      <c r="B5" s="92" t="s">
        <v>30</v>
      </c>
      <c r="C5" s="93" t="s">
        <v>0</v>
      </c>
      <c r="D5" s="94" t="s">
        <v>5</v>
      </c>
      <c r="E5" s="95" t="s">
        <v>5</v>
      </c>
      <c r="F5" s="104" t="s">
        <v>5</v>
      </c>
      <c r="G5" s="96" t="s">
        <v>0</v>
      </c>
      <c r="H5" s="94">
        <v>0.02</v>
      </c>
      <c r="I5" s="97">
        <v>2</v>
      </c>
      <c r="J5" s="105">
        <f>LOG(H5*10^I5)</f>
        <v>0.3010299956639812</v>
      </c>
      <c r="K5" s="92" t="s">
        <v>5</v>
      </c>
    </row>
    <row r="6" spans="1:11" x14ac:dyDescent="0.2">
      <c r="A6" s="51">
        <v>2</v>
      </c>
      <c r="B6" s="51" t="s">
        <v>29</v>
      </c>
      <c r="C6" s="62" t="s">
        <v>0</v>
      </c>
      <c r="D6" s="65">
        <v>0.01</v>
      </c>
      <c r="E6" s="52">
        <v>4</v>
      </c>
      <c r="F6" s="104">
        <f>LOG(D6*10^E6)</f>
        <v>2</v>
      </c>
      <c r="G6" s="66" t="s">
        <v>0</v>
      </c>
      <c r="H6" s="65">
        <v>0.01</v>
      </c>
      <c r="I6" s="52">
        <v>1</v>
      </c>
      <c r="J6" s="105">
        <f>LOG(H6*10^I6)</f>
        <v>-1</v>
      </c>
      <c r="K6" s="51" t="s">
        <v>0</v>
      </c>
    </row>
    <row r="7" spans="1:11" x14ac:dyDescent="0.2">
      <c r="A7" s="51">
        <v>3</v>
      </c>
      <c r="B7" s="51" t="s">
        <v>29</v>
      </c>
      <c r="C7" s="62" t="s">
        <v>0</v>
      </c>
      <c r="D7" s="65">
        <v>1E-3</v>
      </c>
      <c r="E7" s="52">
        <v>3</v>
      </c>
      <c r="F7" s="104">
        <f>LOG(D7*10^E7)</f>
        <v>0</v>
      </c>
      <c r="G7" s="66" t="s">
        <v>0</v>
      </c>
      <c r="H7" s="65">
        <v>1.0000000000000001E-5</v>
      </c>
      <c r="I7" s="52">
        <v>3</v>
      </c>
      <c r="J7" s="105">
        <f>LOG(H7*10^I7)</f>
        <v>-2</v>
      </c>
      <c r="K7" s="51" t="s">
        <v>0</v>
      </c>
    </row>
  </sheetData>
  <autoFilter ref="A3:K3" xr:uid="{B45491A9-94B7-4406-A4E9-BF54DDFCF1B4}"/>
  <mergeCells count="5">
    <mergeCell ref="D2:F2"/>
    <mergeCell ref="H2:J2"/>
    <mergeCell ref="A2:C2"/>
    <mergeCell ref="G2:G3"/>
    <mergeCell ref="K2:K3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A44680-ADCA-4E06-8DA6-C865FA7514B2}">
  <dimension ref="A2:G6"/>
  <sheetViews>
    <sheetView workbookViewId="0">
      <pane ySplit="2" topLeftCell="A3" activePane="bottomLeft" state="frozen"/>
      <selection pane="bottomLeft" activeCell="C21" sqref="C21"/>
    </sheetView>
  </sheetViews>
  <sheetFormatPr baseColWidth="10" defaultRowHeight="15" x14ac:dyDescent="0.25"/>
  <cols>
    <col min="1" max="1" width="19" style="7" customWidth="1"/>
    <col min="2" max="2" width="18.85546875" style="8" customWidth="1"/>
    <col min="3" max="3" width="58.42578125" style="8" customWidth="1"/>
    <col min="4" max="4" width="11.140625" style="10" customWidth="1"/>
    <col min="5" max="5" width="8.7109375" style="9" customWidth="1"/>
    <col min="6" max="6" width="7.42578125" style="11" customWidth="1"/>
    <col min="7" max="7" width="56.140625" style="8" customWidth="1"/>
    <col min="8" max="16384" width="11.42578125" style="8"/>
  </cols>
  <sheetData>
    <row r="2" spans="1:7" s="6" customFormat="1" x14ac:dyDescent="0.25">
      <c r="A2" s="67" t="s">
        <v>18</v>
      </c>
      <c r="B2" s="67" t="s">
        <v>3</v>
      </c>
      <c r="C2" s="67" t="s">
        <v>8</v>
      </c>
      <c r="D2" s="68" t="s">
        <v>1</v>
      </c>
      <c r="E2" s="67" t="s">
        <v>9</v>
      </c>
      <c r="F2" s="69" t="s">
        <v>10</v>
      </c>
      <c r="G2" s="67" t="s">
        <v>7</v>
      </c>
    </row>
    <row r="3" spans="1:7" x14ac:dyDescent="0.25">
      <c r="A3" s="70">
        <v>1</v>
      </c>
      <c r="B3" s="71" t="s">
        <v>29</v>
      </c>
      <c r="C3" s="72" t="s">
        <v>0</v>
      </c>
      <c r="D3" s="73">
        <v>0.9</v>
      </c>
      <c r="E3" s="70">
        <v>5</v>
      </c>
      <c r="F3" s="74">
        <f>LOG(D3*10^E3)</f>
        <v>4.9542425094393252</v>
      </c>
      <c r="G3" s="75" t="s">
        <v>0</v>
      </c>
    </row>
    <row r="4" spans="1:7" x14ac:dyDescent="0.25">
      <c r="A4" s="70">
        <v>2</v>
      </c>
      <c r="B4" s="71" t="s">
        <v>29</v>
      </c>
      <c r="C4" s="72" t="s">
        <v>0</v>
      </c>
      <c r="D4" s="73">
        <v>0.9</v>
      </c>
      <c r="E4" s="70">
        <v>3</v>
      </c>
      <c r="F4" s="74">
        <f>LOG(D4*10^E4)</f>
        <v>2.9542425094393248</v>
      </c>
      <c r="G4" s="75" t="s">
        <v>0</v>
      </c>
    </row>
    <row r="5" spans="1:7" x14ac:dyDescent="0.25">
      <c r="A5" s="98">
        <v>2</v>
      </c>
      <c r="B5" s="99" t="s">
        <v>30</v>
      </c>
      <c r="C5" s="100" t="s">
        <v>0</v>
      </c>
      <c r="D5" s="101">
        <v>1</v>
      </c>
      <c r="E5" s="98">
        <v>3</v>
      </c>
      <c r="F5" s="74">
        <f>LOG(D5*10^E5)</f>
        <v>3</v>
      </c>
      <c r="G5" s="102" t="s">
        <v>5</v>
      </c>
    </row>
    <row r="6" spans="1:7" x14ac:dyDescent="0.25">
      <c r="A6" s="70">
        <v>3</v>
      </c>
      <c r="B6" s="71" t="s">
        <v>29</v>
      </c>
      <c r="C6" s="72" t="s">
        <v>0</v>
      </c>
      <c r="D6" s="73">
        <v>1</v>
      </c>
      <c r="E6" s="70">
        <v>4</v>
      </c>
      <c r="F6" s="74">
        <f>LOG(D6*10^E6)</f>
        <v>4</v>
      </c>
      <c r="G6" s="75" t="s">
        <v>0</v>
      </c>
    </row>
  </sheetData>
  <autoFilter ref="A2:G2" xr:uid="{9FAE4C09-3714-4428-AEBE-81ABBFF17D28}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B1A107-D6A8-414B-92B2-1EC18EE19378}">
  <dimension ref="B2:Q16"/>
  <sheetViews>
    <sheetView workbookViewId="0">
      <pane ySplit="12" topLeftCell="A13" activePane="bottomLeft" state="frozen"/>
      <selection pane="bottomLeft" activeCell="B2" sqref="B2"/>
    </sheetView>
  </sheetViews>
  <sheetFormatPr baseColWidth="10" defaultRowHeight="15" x14ac:dyDescent="0.25"/>
  <cols>
    <col min="1" max="1" width="5.28515625" style="26" customWidth="1"/>
    <col min="2" max="2" width="9.5703125" style="33" customWidth="1"/>
    <col min="3" max="3" width="8.85546875" style="33" customWidth="1"/>
    <col min="4" max="4" width="0.85546875" style="27" customWidth="1"/>
    <col min="5" max="5" width="10.140625" style="33" customWidth="1"/>
    <col min="6" max="6" width="9.5703125" style="33" customWidth="1"/>
    <col min="7" max="7" width="0.85546875" style="28" customWidth="1"/>
    <col min="8" max="8" width="11.42578125" style="29"/>
    <col min="9" max="10" width="11.42578125" style="33"/>
    <col min="11" max="11" width="9.5703125" style="33" customWidth="1"/>
    <col min="12" max="12" width="8.85546875" style="33" customWidth="1"/>
    <col min="13" max="13" width="0.85546875" style="27" customWidth="1"/>
    <col min="14" max="14" width="10.140625" style="33" customWidth="1"/>
    <col min="15" max="15" width="9.5703125" style="33" customWidth="1"/>
    <col min="16" max="16" width="0.85546875" style="28" customWidth="1"/>
    <col min="17" max="16384" width="11.42578125" style="26"/>
  </cols>
  <sheetData>
    <row r="2" spans="2:17" x14ac:dyDescent="0.25">
      <c r="B2" s="103" t="s">
        <v>28</v>
      </c>
      <c r="E2" s="38"/>
      <c r="H2" s="30"/>
      <c r="I2" s="91" t="s">
        <v>44</v>
      </c>
      <c r="J2" s="91"/>
      <c r="N2" s="38"/>
      <c r="Q2" s="26" t="s">
        <v>20</v>
      </c>
    </row>
    <row r="3" spans="2:17" ht="30" x14ac:dyDescent="0.25">
      <c r="H3" s="31"/>
      <c r="I3" s="48" t="s">
        <v>29</v>
      </c>
      <c r="J3" s="49" t="s">
        <v>26</v>
      </c>
      <c r="Q3" s="26" t="s">
        <v>20</v>
      </c>
    </row>
    <row r="4" spans="2:17" x14ac:dyDescent="0.25">
      <c r="H4" s="32" t="s">
        <v>21</v>
      </c>
      <c r="I4" s="78">
        <f>L11-C11</f>
        <v>1.9226028255603045</v>
      </c>
      <c r="J4" s="78">
        <f>O11-F11</f>
        <v>2.2549476417582217</v>
      </c>
      <c r="Q4" s="26" t="s">
        <v>20</v>
      </c>
    </row>
    <row r="5" spans="2:17" x14ac:dyDescent="0.25">
      <c r="H5" s="46" t="s">
        <v>22</v>
      </c>
      <c r="I5" s="47" t="str">
        <f>IF(I4&lt;0,"défavorabl",IF(I4&lt;1,"médiocre","favorable"))</f>
        <v>favorable</v>
      </c>
      <c r="J5" s="47" t="str">
        <f>IF(J4&lt;0,"défavorabl",IF(J4&lt;1,"médiocre","favorable"))</f>
        <v>favorable</v>
      </c>
      <c r="Q5" s="26" t="s">
        <v>20</v>
      </c>
    </row>
    <row r="6" spans="2:17" x14ac:dyDescent="0.25">
      <c r="H6" s="46" t="s">
        <v>27</v>
      </c>
      <c r="I6" s="47" t="str">
        <f>IF(I4&gt;=J4,"OK","KO")</f>
        <v>KO</v>
      </c>
      <c r="J6" s="47" t="str">
        <f>IF(J4&gt;=I4,"OK","KO")</f>
        <v>OK</v>
      </c>
    </row>
    <row r="7" spans="2:17" x14ac:dyDescent="0.25">
      <c r="Q7" s="26" t="s">
        <v>20</v>
      </c>
    </row>
    <row r="8" spans="2:17" x14ac:dyDescent="0.25">
      <c r="I8" s="33" t="s">
        <v>20</v>
      </c>
      <c r="Q8" s="26" t="s">
        <v>20</v>
      </c>
    </row>
    <row r="9" spans="2:17" x14ac:dyDescent="0.25">
      <c r="B9" s="89" t="s">
        <v>24</v>
      </c>
      <c r="C9" s="89"/>
      <c r="D9" s="89"/>
      <c r="E9" s="89"/>
      <c r="F9" s="89"/>
      <c r="G9" s="89"/>
      <c r="I9" s="33" t="s">
        <v>20</v>
      </c>
      <c r="K9" s="90" t="s">
        <v>25</v>
      </c>
      <c r="L9" s="90"/>
      <c r="M9" s="90"/>
      <c r="N9" s="90"/>
      <c r="O9" s="90"/>
      <c r="P9" s="90"/>
      <c r="Q9" s="26" t="s">
        <v>20</v>
      </c>
    </row>
    <row r="10" spans="2:17" x14ac:dyDescent="0.25">
      <c r="B10" s="17" t="s">
        <v>29</v>
      </c>
      <c r="C10" s="17"/>
      <c r="D10" s="17"/>
      <c r="E10" s="21" t="s">
        <v>26</v>
      </c>
      <c r="F10" s="21"/>
      <c r="G10" s="21"/>
      <c r="K10" s="19" t="s">
        <v>29</v>
      </c>
      <c r="L10" s="19"/>
      <c r="M10" s="19"/>
      <c r="N10" s="23" t="s">
        <v>26</v>
      </c>
      <c r="O10" s="23"/>
      <c r="P10" s="23"/>
    </row>
    <row r="11" spans="2:17" x14ac:dyDescent="0.25">
      <c r="B11" s="85" t="s">
        <v>23</v>
      </c>
      <c r="C11" s="79">
        <f>LOG(SUM(D13:D200))</f>
        <v>3.1229454586867091</v>
      </c>
      <c r="D11" s="79"/>
      <c r="E11" s="86" t="s">
        <v>23</v>
      </c>
      <c r="F11" s="80">
        <f>LOG(SUM(G13:G200))</f>
        <v>3.0467753473825945</v>
      </c>
      <c r="G11" s="80"/>
      <c r="I11" s="33" t="s">
        <v>20</v>
      </c>
      <c r="K11" s="87" t="s">
        <v>23</v>
      </c>
      <c r="L11" s="81">
        <f>LOG(SUM(M13:M200))</f>
        <v>5.0455482842470136</v>
      </c>
      <c r="M11" s="82"/>
      <c r="N11" s="88" t="s">
        <v>23</v>
      </c>
      <c r="O11" s="83">
        <f>LOG(SUM(P13:P200))</f>
        <v>5.3017229891408162</v>
      </c>
      <c r="P11" s="84"/>
      <c r="Q11" s="26" t="s">
        <v>20</v>
      </c>
    </row>
    <row r="12" spans="2:17" s="13" customFormat="1" x14ac:dyDescent="0.25">
      <c r="B12" s="35" t="s">
        <v>4</v>
      </c>
      <c r="C12" s="36" t="s">
        <v>16</v>
      </c>
      <c r="D12" s="18" t="s">
        <v>19</v>
      </c>
      <c r="E12" s="39" t="s">
        <v>4</v>
      </c>
      <c r="F12" s="40" t="s">
        <v>16</v>
      </c>
      <c r="G12" s="22" t="s">
        <v>19</v>
      </c>
      <c r="H12" s="25"/>
      <c r="I12" s="34" t="s">
        <v>20</v>
      </c>
      <c r="J12" s="45"/>
      <c r="K12" s="41" t="s">
        <v>18</v>
      </c>
      <c r="L12" s="42" t="s">
        <v>10</v>
      </c>
      <c r="M12" s="20" t="s">
        <v>19</v>
      </c>
      <c r="N12" s="43" t="s">
        <v>18</v>
      </c>
      <c r="O12" s="44" t="s">
        <v>10</v>
      </c>
      <c r="P12" s="24" t="s">
        <v>19</v>
      </c>
      <c r="Q12" s="12" t="s">
        <v>20</v>
      </c>
    </row>
    <row r="13" spans="2:17" s="12" customFormat="1" x14ac:dyDescent="0.25">
      <c r="B13" s="37">
        <v>1</v>
      </c>
      <c r="C13" s="77">
        <v>3</v>
      </c>
      <c r="D13" s="16">
        <f>10^C13</f>
        <v>1000</v>
      </c>
      <c r="E13" s="37">
        <v>1</v>
      </c>
      <c r="F13" s="77">
        <v>2.9</v>
      </c>
      <c r="G13" s="16">
        <f>10^F13</f>
        <v>794.32823472428208</v>
      </c>
      <c r="H13" s="25"/>
      <c r="I13" s="34" t="s">
        <v>20</v>
      </c>
      <c r="J13" s="34"/>
      <c r="K13" s="37">
        <v>1</v>
      </c>
      <c r="L13" s="76">
        <v>4.9000000000000004</v>
      </c>
      <c r="M13" s="16">
        <f>10^L13</f>
        <v>79432.823472428237</v>
      </c>
      <c r="N13" s="37">
        <v>1</v>
      </c>
      <c r="O13" s="76">
        <v>5</v>
      </c>
      <c r="P13" s="16">
        <f>10^O13</f>
        <v>100000</v>
      </c>
      <c r="Q13" s="12" t="s">
        <v>20</v>
      </c>
    </row>
    <row r="14" spans="2:17" s="12" customFormat="1" x14ac:dyDescent="0.25">
      <c r="B14" s="37">
        <v>2</v>
      </c>
      <c r="C14" s="77">
        <v>1</v>
      </c>
      <c r="D14" s="16">
        <f t="shared" ref="D14:D16" si="0">10^C14</f>
        <v>10</v>
      </c>
      <c r="E14" s="37">
        <v>2</v>
      </c>
      <c r="F14" s="77">
        <v>-10</v>
      </c>
      <c r="G14" s="16">
        <f t="shared" ref="G14:G16" si="1">10^F14</f>
        <v>1E-10</v>
      </c>
      <c r="H14" s="25"/>
      <c r="I14" s="34" t="s">
        <v>20</v>
      </c>
      <c r="J14" s="34"/>
      <c r="K14" s="37">
        <v>2</v>
      </c>
      <c r="L14" s="76">
        <v>4.5</v>
      </c>
      <c r="M14" s="16">
        <f t="shared" ref="M14:M16" si="2">10^L14</f>
        <v>31622.77660168384</v>
      </c>
      <c r="N14" s="37">
        <v>2</v>
      </c>
      <c r="O14" s="76">
        <v>5</v>
      </c>
      <c r="P14" s="16">
        <f t="shared" ref="P14:P16" si="3">10^O14</f>
        <v>100000</v>
      </c>
      <c r="Q14" s="12" t="s">
        <v>20</v>
      </c>
    </row>
    <row r="15" spans="2:17" s="12" customFormat="1" x14ac:dyDescent="0.25">
      <c r="B15" s="37"/>
      <c r="C15" s="77"/>
      <c r="D15" s="16">
        <f t="shared" si="0"/>
        <v>1</v>
      </c>
      <c r="E15" s="37">
        <v>3</v>
      </c>
      <c r="F15" s="77">
        <v>0.5</v>
      </c>
      <c r="G15" s="16">
        <f t="shared" si="1"/>
        <v>3.1622776601683795</v>
      </c>
      <c r="H15" s="25"/>
      <c r="I15" s="34" t="s">
        <v>20</v>
      </c>
      <c r="J15" s="34"/>
      <c r="K15" s="37"/>
      <c r="L15" s="76"/>
      <c r="M15" s="16">
        <f t="shared" si="2"/>
        <v>1</v>
      </c>
      <c r="N15" s="37">
        <v>3</v>
      </c>
      <c r="O15" s="76">
        <v>0.5</v>
      </c>
      <c r="P15" s="16">
        <f t="shared" si="3"/>
        <v>3.1622776601683795</v>
      </c>
      <c r="Q15" s="12" t="s">
        <v>20</v>
      </c>
    </row>
    <row r="16" spans="2:17" s="12" customFormat="1" x14ac:dyDescent="0.25">
      <c r="B16" s="37">
        <v>4</v>
      </c>
      <c r="C16" s="77">
        <v>2.5</v>
      </c>
      <c r="D16" s="16">
        <f t="shared" si="0"/>
        <v>316.22776601683825</v>
      </c>
      <c r="E16" s="37">
        <v>4</v>
      </c>
      <c r="F16" s="77">
        <v>2.5</v>
      </c>
      <c r="G16" s="16">
        <f t="shared" si="1"/>
        <v>316.22776601683825</v>
      </c>
      <c r="H16" s="25"/>
      <c r="I16" s="34" t="s">
        <v>20</v>
      </c>
      <c r="J16" s="34"/>
      <c r="K16" s="37"/>
      <c r="L16" s="76"/>
      <c r="M16" s="16">
        <f t="shared" si="2"/>
        <v>1</v>
      </c>
      <c r="N16" s="37">
        <v>4</v>
      </c>
      <c r="O16" s="76">
        <v>2.5</v>
      </c>
      <c r="P16" s="16">
        <f t="shared" si="3"/>
        <v>316.22776601683825</v>
      </c>
      <c r="Q16" s="12" t="s">
        <v>20</v>
      </c>
    </row>
  </sheetData>
  <mergeCells count="11">
    <mergeCell ref="I2:J2"/>
    <mergeCell ref="C11:D11"/>
    <mergeCell ref="F11:G11"/>
    <mergeCell ref="B9:G9"/>
    <mergeCell ref="K9:P9"/>
    <mergeCell ref="L11:M11"/>
    <mergeCell ref="O11:P11"/>
    <mergeCell ref="B10:D10"/>
    <mergeCell ref="E10:G10"/>
    <mergeCell ref="K10:M10"/>
    <mergeCell ref="N10:P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0.Infos</vt:lpstr>
      <vt:lpstr>1.Risques</vt:lpstr>
      <vt:lpstr>2.Bénéfices (si besoin)</vt:lpstr>
      <vt:lpstr>3.Rapport BR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guillaume prome</dc:creator>
  <cp:lastModifiedBy>guillaume prome</cp:lastModifiedBy>
  <dcterms:created xsi:type="dcterms:W3CDTF">2020-03-31T11:32:22Z</dcterms:created>
  <dcterms:modified xsi:type="dcterms:W3CDTF">2020-04-02T16:03:37Z</dcterms:modified>
</cp:coreProperties>
</file>